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<sst xmlns="http://schemas.openxmlformats.org/spreadsheetml/2006/main" count="122" uniqueCount="118">
  <si>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</si>
  <si>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</si>
  <si>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</si>
  <si>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</si>
  <si>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</si>
  <si>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</si>
  <si>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</si>
  <si>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</si>
  <si>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</si>
  <si>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</si>
  <si>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</si>
  <si>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</si>
  <si>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</si>
  <si>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</si>
  <si>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</si>
  <si>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</si>
  <si>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</si>
  <si>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</si>
  <si>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</si>
  <si>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</si>
  <si>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</si>
  <si>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</si>
  <si>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</si>
  <si>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</si>
  <si>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</si>
  <si>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</si>
  <si>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</si>
  <si>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</si>
  <si>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</si>
  <si>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</si>
  <si>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</si>
  <si>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</si>
  <si>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</si>
  <si>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</si>
  <si>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</si>
  <si>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</si>
  <si>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</si>
  <si>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</si>
  <si>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</si>
  <si>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</si>
  <si>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</si>
  <si>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</si>
  <si>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</si>
  <si>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</si>
  <si>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</si>
  <si>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</si>
  <si>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</si>
  <si>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</si>
  <si>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</si>
  <si>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</si>
  <si>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</si>
  <si>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</si>
  <si>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</si>
  <si>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</si>
  <si>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</si>
  <si>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</si>
  <si>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</si>
  <si>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</si>
  <si>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</si>
  <si>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</si>
  <si>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</si>
  <si>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</si>
  <si>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</si>
  <si>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</si>
  <si>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</si>
  <si>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</si>
  <si>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</si>
  <si>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</si>
  <si>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</si>
  <si>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</si>
  <si>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</si>
  <si>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</si>
  <si>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</si>
  <si>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</si>
  <si>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</si>
  <si>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</si>
  <si>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</si>
  <si>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</si>
  <si>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</si>
  <si>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</si>
  <si>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</si>
  <si>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</si>
  <si>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</si>
  <si>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</si>
  <si>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</si>
  <si>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</si>
  <si>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</si>
  <si>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</si>
  <si>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</si>
  <si>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</si>
  <si>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</si>
  <si>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</si>
  <si>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</si>
  <si>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</si>
  <si>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</si>
  <si>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</si>
  <si>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</si>
  <si>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</si>
  <si>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</si>
  <si>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</si>
  <si>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</si>
  <si>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</si>
  <si>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</si>
  <si>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</si>
  <si>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</si>
  <si>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</si>
  <si>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</si>
  <si>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</si>
  <si>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</si>
  <si>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</si>
  <si>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</si>
  <si>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</si>
  <si>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</si>
  <si>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</si>
  <si>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</si>
  <si>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</si>
  <si>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</si>
  <si>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09.12.2015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</si>
</sst>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49">
      <selection activeCell="Q13" sqref="Q13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117</v>
      </c>
      <c r="K3" s="169" t="s">
        <v>115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51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54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51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(J13+J14+J18+J20+J21+J22+J23+J24+J25+J26+J27+J28)/F64*100</f>
        <v>85.348306236559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</f>
        <v>316935</v>
      </c>
      <c r="K15" s="15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0</v>
      </c>
      <c r="K16" s="153">
        <f t="shared" si="0"/>
        <v>0</v>
      </c>
      <c r="N16" s="135">
        <f>(J9+J10+J11+J15+J16+J17+J29+J30+J32+J33+J34+J35+J36+J37+J38+J39+J40+J42+J46+J47+J48+J49+J50+J51+J52+J54+J55+J57+J59+J60+J61+J62+J63)/(G64+H64)*100</f>
        <v>41.277635030816036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39">
        <v>0</v>
      </c>
      <c r="K18" s="154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4393239.25</v>
      </c>
      <c r="K19" s="151">
        <f t="shared" si="0"/>
        <v>79.85306182735117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545390+126250+77500+112859+11430+68632.1+403172+22383.9+8550+585739.7+17100+13972.4+2275.2+205831.35+66900+119626.35+26344.4+189848.55+70391+306646.6+16000+41796.1+23148.6</f>
        <v>3061787.25</v>
      </c>
      <c r="K21" s="153">
        <f t="shared" si="0"/>
        <v>97.26948104428553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68592+32228+20777.94</f>
        <v>121597.94</v>
      </c>
      <c r="K26" s="153">
        <f t="shared" si="0"/>
        <v>22.698328135278356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 aca="true" t="shared" si="3" ref="E31:J31">SUM(E32:E43)</f>
        <v>8801127.26</v>
      </c>
      <c r="F31" s="58">
        <f t="shared" si="3"/>
        <v>0</v>
      </c>
      <c r="G31" s="58">
        <f t="shared" si="3"/>
        <v>2030868</v>
      </c>
      <c r="H31" s="58">
        <f t="shared" si="3"/>
        <v>6770259.26</v>
      </c>
      <c r="I31" s="58">
        <f t="shared" si="3"/>
        <v>0</v>
      </c>
      <c r="J31" s="117">
        <f t="shared" si="3"/>
        <v>3741236.2300000004</v>
      </c>
      <c r="K31" s="151">
        <f t="shared" si="0"/>
        <v>42.50860281277197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</f>
        <v>43850.16</v>
      </c>
      <c r="K32" s="155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46">
        <f>758735+86350</f>
        <v>845085</v>
      </c>
      <c r="K33" s="156">
        <f t="shared" si="0"/>
        <v>57.047607346722764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46">
        <v>0</v>
      </c>
      <c r="K35" s="156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47">
        <v>3500</v>
      </c>
      <c r="K36" s="156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47">
        <v>0</v>
      </c>
      <c r="K37" s="156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47">
        <v>917901</v>
      </c>
      <c r="K38" s="156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46">
        <f>1634000+251758.07</f>
        <v>1885758.07</v>
      </c>
      <c r="K39" s="156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47">
        <v>0</v>
      </c>
      <c r="K40" s="156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46"/>
      <c r="K41" s="15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48">
        <v>13632</v>
      </c>
      <c r="K42" s="156">
        <f t="shared" si="0"/>
        <v>100</v>
      </c>
    </row>
    <row r="43" spans="1:11" ht="39.75" customHeight="1" thickBot="1">
      <c r="A43" s="6" t="s">
        <v>116</v>
      </c>
      <c r="B43" s="7"/>
      <c r="C43" s="142" t="s">
        <v>17</v>
      </c>
      <c r="E43" s="149">
        <f>G43</f>
        <v>150000</v>
      </c>
      <c r="F43" s="149"/>
      <c r="G43" s="149">
        <v>150000</v>
      </c>
      <c r="I43" s="144"/>
      <c r="J43" s="150">
        <f>23185+8325</f>
        <v>31510</v>
      </c>
      <c r="K43" s="156">
        <f t="shared" si="0"/>
        <v>21.006666666666668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43"/>
      <c r="J44" s="128"/>
      <c r="K44" s="154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4" ref="E45:J45">SUM(E46:E52)</f>
        <v>3272770.4</v>
      </c>
      <c r="F45" s="84">
        <f t="shared" si="4"/>
        <v>0</v>
      </c>
      <c r="G45" s="84">
        <f t="shared" si="4"/>
        <v>1445000</v>
      </c>
      <c r="H45" s="84">
        <f t="shared" si="4"/>
        <v>1827770.4</v>
      </c>
      <c r="I45" s="85">
        <f t="shared" si="4"/>
        <v>0</v>
      </c>
      <c r="J45" s="129">
        <f t="shared" si="4"/>
        <v>1044088.81</v>
      </c>
      <c r="K45" s="151">
        <f t="shared" si="0"/>
        <v>31.902293237558006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52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5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5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5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5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39044.7+90999.88+496210.7</f>
        <v>626255.28</v>
      </c>
      <c r="K51" s="153">
        <f t="shared" si="0"/>
        <v>55.42082123893805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54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51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52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54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51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52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5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5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5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5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5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1">
        <v>299701.8</v>
      </c>
      <c r="K63" s="154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11832191.680000002</v>
      </c>
      <c r="K64" s="151">
        <f t="shared" si="0"/>
        <v>51.22733950298339</v>
      </c>
    </row>
    <row r="65" spans="1:10" ht="18.75" customHeight="1">
      <c r="A65" s="175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75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72"/>
      <c r="B67" s="172"/>
      <c r="C67" s="172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71"/>
      <c r="D68" s="171"/>
      <c r="E68" s="171"/>
      <c r="F68" s="171"/>
      <c r="G68" s="171"/>
      <c r="H68" s="171"/>
      <c r="I68" s="171"/>
      <c r="J68" s="30"/>
    </row>
    <row r="69" spans="3:10" ht="3.75" customHeight="1">
      <c r="C69" s="171"/>
      <c r="D69" s="171"/>
      <c r="E69" s="171"/>
      <c r="F69" s="171"/>
      <c r="G69" s="171"/>
      <c r="H69" s="171"/>
      <c r="I69" s="171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K3:K6"/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2015-12-09T14:02:38Z</dcterms:modified>
  <cp:category/>
  <cp:version/>
  <cp:contentType/>
  <cp:contentStatus/>
</cp:coreProperties>
</file>